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bs\robs\161\"/>
    </mc:Choice>
  </mc:AlternateContent>
  <bookViews>
    <workbookView xWindow="0" yWindow="0" windowWidth="17280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6" i="1"/>
  <c r="E20" i="1"/>
  <c r="E7" i="1"/>
  <c r="E1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/>
  <c r="H5" i="1"/>
  <c r="H6" i="1"/>
  <c r="G6" i="1"/>
  <c r="G7" i="1"/>
  <c r="G8" i="1"/>
  <c r="G9" i="1"/>
  <c r="G10" i="1"/>
  <c r="G11" i="1"/>
  <c r="G12" i="1"/>
  <c r="G13" i="1"/>
  <c r="G14" i="1"/>
  <c r="G15" i="1"/>
  <c r="G16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  <c r="E2" i="1"/>
  <c r="G18" i="1" l="1"/>
  <c r="G17" i="1"/>
  <c r="G20" i="1"/>
  <c r="G19" i="1"/>
  <c r="F2" i="1"/>
  <c r="C7" i="1" l="1"/>
  <c r="H7" i="1" s="1"/>
  <c r="C23" i="1" l="1"/>
  <c r="C25" i="1"/>
  <c r="C24" i="1"/>
  <c r="J19" i="1"/>
  <c r="C13" i="1"/>
  <c r="H13" i="1" s="1"/>
  <c r="C33" i="1"/>
  <c r="C15" i="1"/>
  <c r="H15" i="1" s="1"/>
  <c r="C19" i="1"/>
  <c r="H19" i="1" s="1"/>
  <c r="C30" i="1"/>
  <c r="C8" i="1"/>
  <c r="H8" i="1" s="1"/>
  <c r="C17" i="1"/>
  <c r="H17" i="1" s="1"/>
  <c r="C12" i="1"/>
  <c r="H12" i="1" s="1"/>
  <c r="C27" i="1"/>
  <c r="C10" i="1"/>
  <c r="H10" i="1" s="1"/>
  <c r="C31" i="1"/>
  <c r="C34" i="1"/>
  <c r="C18" i="1"/>
  <c r="H18" i="1" s="1"/>
  <c r="C22" i="1"/>
  <c r="C14" i="1"/>
  <c r="H14" i="1" s="1"/>
  <c r="C6" i="1"/>
  <c r="C28" i="1"/>
  <c r="C16" i="1"/>
  <c r="C29" i="1"/>
  <c r="C9" i="1"/>
  <c r="H9" i="1" s="1"/>
  <c r="C11" i="1"/>
  <c r="H11" i="1" s="1"/>
  <c r="C32" i="1"/>
  <c r="C20" i="1"/>
  <c r="H20" i="1" s="1"/>
  <c r="C26" i="1"/>
  <c r="C21" i="1"/>
  <c r="H16" i="1" l="1"/>
</calcChain>
</file>

<file path=xl/sharedStrings.xml><?xml version="1.0" encoding="utf-8"?>
<sst xmlns="http://schemas.openxmlformats.org/spreadsheetml/2006/main" count="23" uniqueCount="19">
  <si>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 xml:space="preserve"> (kg)</t>
    </r>
  </si>
  <si>
    <r>
      <rPr>
        <i/>
        <sz val="10"/>
        <color theme="1"/>
        <rFont val="Times New Roman"/>
        <family val="1"/>
      </rPr>
      <t>g</t>
    </r>
    <r>
      <rPr>
        <sz val="10"/>
        <color theme="1"/>
        <rFont val="Times New Roman"/>
        <family val="1"/>
      </rPr>
      <t xml:space="preserve"> (cm/s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</si>
  <si>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(s)</t>
    </r>
  </si>
  <si>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(cm)</t>
    </r>
  </si>
  <si>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 xml:space="preserve"> (cm/s)</t>
    </r>
  </si>
  <si>
    <t>mg/b</t>
  </si>
  <si>
    <t>m^2g/b^2</t>
  </si>
  <si>
    <t>vt slope 1</t>
  </si>
  <si>
    <r>
      <rPr>
        <i/>
        <sz val="10"/>
        <color theme="1"/>
        <rFont val="Times New Roman"/>
        <family val="1"/>
      </rPr>
      <t>v</t>
    </r>
    <r>
      <rPr>
        <i/>
        <vertAlign val="sub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(cm/s)</t>
    </r>
  </si>
  <si>
    <t>v_T</t>
  </si>
  <si>
    <t>alpha</t>
  </si>
  <si>
    <t>xt slope 1</t>
  </si>
  <si>
    <t>vt area 1</t>
  </si>
  <si>
    <t>xt slope 2</t>
  </si>
  <si>
    <t>0-0.4 s</t>
  </si>
  <si>
    <t>0.1-0.2 s</t>
  </si>
  <si>
    <t>0.5-0.6 s</t>
  </si>
  <si>
    <t>xt slope 3</t>
  </si>
  <si>
    <t>0.7-1.0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</si>
</sst>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vertAlign val="subscript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i="1"/>
              <a:t>x</a:t>
            </a:r>
            <a:r>
              <a:rPr lang="en-US"/>
              <a:t> vs </a:t>
            </a:r>
            <a:r>
              <a:rPr lang="en-US" i="1"/>
              <a:t>t</a:t>
            </a:r>
          </a:p>
        </c:rich>
      </c:tx>
      <c:layout>
        <c:manualLayout>
          <c:xMode val="edge"/>
          <c:yMode val="edge"/>
          <c:x val="0.520013779527559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1137357830267"/>
          <c:y val="0.13799759405074366"/>
          <c:w val="0.76657195975503056"/>
          <c:h val="0.710019685039370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Sheet1!$A$5:$A$35</c:f>
              <c:numCache>
                <c:formatCode>0.000</c:formatCode>
                <c:ptCount val="31"/>
                <c:pt idx="0">
                  <c:v>0</c:v>
                </c:pt>
                <c:pt idx="1">
                  <c:v>3.3333333299999997E-2</c:v>
                </c:pt>
                <c:pt idx="2">
                  <c:v>6.6666666599999994E-2</c:v>
                </c:pt>
                <c:pt idx="3">
                  <c:v>9.9999999899999997E-2</c:v>
                </c:pt>
                <c:pt idx="4">
                  <c:v>0.13333333319999999</c:v>
                </c:pt>
                <c:pt idx="5">
                  <c:v>0.1666666665</c:v>
                </c:pt>
                <c:pt idx="6">
                  <c:v>0.19999999979999999</c:v>
                </c:pt>
                <c:pt idx="7">
                  <c:v>0.23333333310000001</c:v>
                </c:pt>
                <c:pt idx="8">
                  <c:v>0.26666666639999997</c:v>
                </c:pt>
                <c:pt idx="9">
                  <c:v>0.29999999970000002</c:v>
                </c:pt>
                <c:pt idx="10">
                  <c:v>0.33333333300000001</c:v>
                </c:pt>
                <c:pt idx="11">
                  <c:v>0.3666666663</c:v>
                </c:pt>
                <c:pt idx="12">
                  <c:v>0.39999999959999999</c:v>
                </c:pt>
                <c:pt idx="13">
                  <c:v>0.43333333289999998</c:v>
                </c:pt>
                <c:pt idx="14">
                  <c:v>0.46666666620000002</c:v>
                </c:pt>
                <c:pt idx="15">
                  <c:v>0.49999999950000001</c:v>
                </c:pt>
                <c:pt idx="16">
                  <c:v>0.53333333279999995</c:v>
                </c:pt>
                <c:pt idx="17">
                  <c:v>0.56666666610000005</c:v>
                </c:pt>
                <c:pt idx="18">
                  <c:v>0.59999999940000004</c:v>
                </c:pt>
                <c:pt idx="19">
                  <c:v>0.63333333270000003</c:v>
                </c:pt>
                <c:pt idx="20">
                  <c:v>0.66666666600000002</c:v>
                </c:pt>
                <c:pt idx="21">
                  <c:v>0.69999999930000001</c:v>
                </c:pt>
                <c:pt idx="22">
                  <c:v>0.7333333326</c:v>
                </c:pt>
                <c:pt idx="23">
                  <c:v>0.76666666589999999</c:v>
                </c:pt>
                <c:pt idx="24">
                  <c:v>0.79999999919999998</c:v>
                </c:pt>
                <c:pt idx="25">
                  <c:v>0.83333333249999997</c:v>
                </c:pt>
                <c:pt idx="26">
                  <c:v>0.86666666579999996</c:v>
                </c:pt>
                <c:pt idx="27">
                  <c:v>0.89999999909999995</c:v>
                </c:pt>
                <c:pt idx="28">
                  <c:v>0.93333333240000005</c:v>
                </c:pt>
                <c:pt idx="29">
                  <c:v>0.96666666570000004</c:v>
                </c:pt>
                <c:pt idx="30">
                  <c:v>0.99999999900000003</c:v>
                </c:pt>
              </c:numCache>
            </c:numRef>
          </c:xVal>
          <c:yVal>
            <c:numRef>
              <c:f>Sheet1!$B$5:$B$35</c:f>
              <c:numCache>
                <c:formatCode>0.00</c:formatCode>
                <c:ptCount val="31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0.09</c:v>
                </c:pt>
                <c:pt idx="4">
                  <c:v>0.15</c:v>
                </c:pt>
                <c:pt idx="5">
                  <c:v>0.2</c:v>
                </c:pt>
                <c:pt idx="6">
                  <c:v>0.28000000000000003</c:v>
                </c:pt>
                <c:pt idx="7">
                  <c:v>0.36</c:v>
                </c:pt>
                <c:pt idx="8">
                  <c:v>0.42</c:v>
                </c:pt>
                <c:pt idx="9">
                  <c:v>0.56000000000000005</c:v>
                </c:pt>
                <c:pt idx="10">
                  <c:v>0.69</c:v>
                </c:pt>
                <c:pt idx="11">
                  <c:v>0.8</c:v>
                </c:pt>
                <c:pt idx="12">
                  <c:v>0.94407531431490654</c:v>
                </c:pt>
                <c:pt idx="13">
                  <c:v>1.090007096531034</c:v>
                </c:pt>
                <c:pt idx="14">
                  <c:v>1.240805831654642</c:v>
                </c:pt>
                <c:pt idx="15">
                  <c:v>1.3596595147821953</c:v>
                </c:pt>
                <c:pt idx="16">
                  <c:v>1.4972183828791334</c:v>
                </c:pt>
                <c:pt idx="17">
                  <c:v>1.625987903049591</c:v>
                </c:pt>
                <c:pt idx="18">
                  <c:v>1.7457999914589055</c:v>
                </c:pt>
                <c:pt idx="19">
                  <c:v>1.8719836364903397</c:v>
                </c:pt>
                <c:pt idx="20">
                  <c:v>2.0093072200869422</c:v>
                </c:pt>
                <c:pt idx="21">
                  <c:v>2.1382007887890184</c:v>
                </c:pt>
                <c:pt idx="22">
                  <c:v>2.2918360347504008</c:v>
                </c:pt>
                <c:pt idx="23">
                  <c:v>2.4347505696418037</c:v>
                </c:pt>
                <c:pt idx="24">
                  <c:v>2.5626201436137195</c:v>
                </c:pt>
                <c:pt idx="25">
                  <c:v>2.7034949810708131</c:v>
                </c:pt>
                <c:pt idx="26">
                  <c:v>2.8697618269624954</c:v>
                </c:pt>
                <c:pt idx="27">
                  <c:v>3.0070209471651665</c:v>
                </c:pt>
                <c:pt idx="28">
                  <c:v>3.1508802558433708</c:v>
                </c:pt>
                <c:pt idx="29">
                  <c:v>3.3082735164727151</c:v>
                </c:pt>
                <c:pt idx="30">
                  <c:v>3.4674461432801089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325592"/>
        <c:axId val="381325200"/>
      </c:scatterChart>
      <c:valAx>
        <c:axId val="381325592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t</a:t>
                </a:r>
                <a:r>
                  <a:rPr lang="en-US"/>
                  <a:t> (s)</a:t>
                </a:r>
              </a:p>
            </c:rich>
          </c:tx>
          <c:layout>
            <c:manualLayout>
              <c:xMode val="edge"/>
              <c:yMode val="edge"/>
              <c:x val="0.90283202099737536"/>
              <c:y val="0.78842592592592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1325200"/>
        <c:crosses val="autoZero"/>
        <c:crossBetween val="midCat"/>
        <c:majorUnit val="0.2"/>
      </c:valAx>
      <c:valAx>
        <c:axId val="381325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x</a:t>
                </a:r>
                <a:r>
                  <a:rPr lang="en-US"/>
                  <a:t> (cm)</a:t>
                </a:r>
              </a:p>
            </c:rich>
          </c:tx>
          <c:layout>
            <c:manualLayout>
              <c:xMode val="edge"/>
              <c:yMode val="edge"/>
              <c:x val="6.9444444444444448E-2"/>
              <c:y val="2.339967920676581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132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i="1"/>
              <a:t>v</a:t>
            </a:r>
            <a:r>
              <a:rPr lang="en-US"/>
              <a:t> vs </a:t>
            </a:r>
            <a:r>
              <a:rPr lang="en-US" i="1"/>
              <a:t>t</a:t>
            </a:r>
          </a:p>
        </c:rich>
      </c:tx>
      <c:layout>
        <c:manualLayout>
          <c:xMode val="edge"/>
          <c:yMode val="edge"/>
          <c:x val="0.520013779527559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1137357830267"/>
          <c:y val="0.13799759405074366"/>
          <c:w val="0.76657195975503056"/>
          <c:h val="0.710019685039370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Sheet1!$A$5:$A$35</c:f>
              <c:numCache>
                <c:formatCode>0.000</c:formatCode>
                <c:ptCount val="31"/>
                <c:pt idx="0">
                  <c:v>0</c:v>
                </c:pt>
                <c:pt idx="1">
                  <c:v>3.3333333299999997E-2</c:v>
                </c:pt>
                <c:pt idx="2">
                  <c:v>6.6666666599999994E-2</c:v>
                </c:pt>
                <c:pt idx="3">
                  <c:v>9.9999999899999997E-2</c:v>
                </c:pt>
                <c:pt idx="4">
                  <c:v>0.13333333319999999</c:v>
                </c:pt>
                <c:pt idx="5">
                  <c:v>0.1666666665</c:v>
                </c:pt>
                <c:pt idx="6">
                  <c:v>0.19999999979999999</c:v>
                </c:pt>
                <c:pt idx="7">
                  <c:v>0.23333333310000001</c:v>
                </c:pt>
                <c:pt idx="8">
                  <c:v>0.26666666639999997</c:v>
                </c:pt>
                <c:pt idx="9">
                  <c:v>0.29999999970000002</c:v>
                </c:pt>
                <c:pt idx="10">
                  <c:v>0.33333333300000001</c:v>
                </c:pt>
                <c:pt idx="11">
                  <c:v>0.3666666663</c:v>
                </c:pt>
                <c:pt idx="12">
                  <c:v>0.39999999959999999</c:v>
                </c:pt>
                <c:pt idx="13">
                  <c:v>0.43333333289999998</c:v>
                </c:pt>
                <c:pt idx="14">
                  <c:v>0.46666666620000002</c:v>
                </c:pt>
                <c:pt idx="15">
                  <c:v>0.49999999950000001</c:v>
                </c:pt>
                <c:pt idx="16">
                  <c:v>0.53333333279999995</c:v>
                </c:pt>
                <c:pt idx="17">
                  <c:v>0.56666666610000005</c:v>
                </c:pt>
                <c:pt idx="18">
                  <c:v>0.59999999940000004</c:v>
                </c:pt>
                <c:pt idx="19">
                  <c:v>0.63333333270000003</c:v>
                </c:pt>
                <c:pt idx="20">
                  <c:v>0.66666666600000002</c:v>
                </c:pt>
                <c:pt idx="21">
                  <c:v>0.69999999930000001</c:v>
                </c:pt>
                <c:pt idx="22">
                  <c:v>0.7333333326</c:v>
                </c:pt>
                <c:pt idx="23">
                  <c:v>0.76666666589999999</c:v>
                </c:pt>
                <c:pt idx="24">
                  <c:v>0.79999999919999998</c:v>
                </c:pt>
                <c:pt idx="25">
                  <c:v>0.83333333249999997</c:v>
                </c:pt>
                <c:pt idx="26">
                  <c:v>0.86666666579999996</c:v>
                </c:pt>
                <c:pt idx="27">
                  <c:v>0.89999999909999995</c:v>
                </c:pt>
                <c:pt idx="28">
                  <c:v>0.93333333240000005</c:v>
                </c:pt>
                <c:pt idx="29">
                  <c:v>0.96666666570000004</c:v>
                </c:pt>
                <c:pt idx="30">
                  <c:v>0.99999999900000003</c:v>
                </c:pt>
              </c:numCache>
            </c:numRef>
          </c:xVal>
          <c:yVal>
            <c:numRef>
              <c:f>Sheet1!$C$5:$C$35</c:f>
              <c:numCache>
                <c:formatCode>0.0</c:formatCode>
                <c:ptCount val="31"/>
                <c:pt idx="1">
                  <c:v>0.75000000075000006</c:v>
                </c:pt>
                <c:pt idx="2">
                  <c:v>1.0500000010499997</c:v>
                </c:pt>
                <c:pt idx="3">
                  <c:v>1.5000000015000001</c:v>
                </c:pt>
                <c:pt idx="4">
                  <c:v>1.65000000165</c:v>
                </c:pt>
                <c:pt idx="5">
                  <c:v>1.9500000019500003</c:v>
                </c:pt>
                <c:pt idx="6">
                  <c:v>2.4000000023999992</c:v>
                </c:pt>
                <c:pt idx="7">
                  <c:v>2.1000000020999998</c:v>
                </c:pt>
                <c:pt idx="8">
                  <c:v>3.0000000030000007</c:v>
                </c:pt>
                <c:pt idx="9">
                  <c:v>4.0500000040499975</c:v>
                </c:pt>
                <c:pt idx="10">
                  <c:v>3.6000000036000008</c:v>
                </c:pt>
                <c:pt idx="11">
                  <c:v>3.8111297185347297</c:v>
                </c:pt>
                <c:pt idx="12">
                  <c:v>4.3501064523156172</c:v>
                </c:pt>
                <c:pt idx="13">
                  <c:v>4.4509577645469873</c:v>
                </c:pt>
                <c:pt idx="14">
                  <c:v>4.0447862778122028</c:v>
                </c:pt>
                <c:pt idx="15">
                  <c:v>3.8461882722135647</c:v>
                </c:pt>
                <c:pt idx="16">
                  <c:v>3.9949258280058588</c:v>
                </c:pt>
                <c:pt idx="17">
                  <c:v>3.7287241324253002</c:v>
                </c:pt>
                <c:pt idx="18">
                  <c:v>3.6899360053011687</c:v>
                </c:pt>
                <c:pt idx="19">
                  <c:v>3.9526084333731597</c:v>
                </c:pt>
                <c:pt idx="20">
                  <c:v>3.9932572884734392</c:v>
                </c:pt>
                <c:pt idx="21">
                  <c:v>4.2379322241898123</c:v>
                </c:pt>
                <c:pt idx="22">
                  <c:v>4.4482467172400275</c:v>
                </c:pt>
                <c:pt idx="23">
                  <c:v>4.0617616370115437</c:v>
                </c:pt>
                <c:pt idx="24">
                  <c:v>4.0311661754663088</c:v>
                </c:pt>
                <c:pt idx="25">
                  <c:v>4.6071252548387651</c:v>
                </c:pt>
                <c:pt idx="26">
                  <c:v>4.5528894959681923</c:v>
                </c:pt>
                <c:pt idx="27">
                  <c:v>4.2167764374299024</c:v>
                </c:pt>
                <c:pt idx="28">
                  <c:v>4.5187885441320104</c:v>
                </c:pt>
                <c:pt idx="29">
                  <c:v>4.7484883162995608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659544"/>
        <c:axId val="383660960"/>
      </c:scatterChart>
      <c:valAx>
        <c:axId val="23365954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t</a:t>
                </a:r>
                <a:r>
                  <a:rPr lang="en-US"/>
                  <a:t> (s)</a:t>
                </a:r>
              </a:p>
            </c:rich>
          </c:tx>
          <c:layout>
            <c:manualLayout>
              <c:xMode val="edge"/>
              <c:yMode val="edge"/>
              <c:x val="0.90283202099737536"/>
              <c:y val="0.78842592592592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660960"/>
        <c:crosses val="autoZero"/>
        <c:crossBetween val="midCat"/>
        <c:majorUnit val="0.2"/>
      </c:valAx>
      <c:valAx>
        <c:axId val="383660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v</a:t>
                </a:r>
                <a:r>
                  <a:rPr lang="en-US"/>
                  <a:t> (cm/s)</a:t>
                </a:r>
              </a:p>
            </c:rich>
          </c:tx>
          <c:layout>
            <c:manualLayout>
              <c:xMode val="edge"/>
              <c:yMode val="edge"/>
              <c:x val="6.9444444444444448E-2"/>
              <c:y val="2.339967920676581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659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i="1"/>
              <a:t>v</a:t>
            </a:r>
            <a:r>
              <a:rPr lang="en-US"/>
              <a:t> vs </a:t>
            </a:r>
            <a:r>
              <a:rPr lang="en-US" i="1"/>
              <a:t>t</a:t>
            </a:r>
          </a:p>
        </c:rich>
      </c:tx>
      <c:layout>
        <c:manualLayout>
          <c:xMode val="edge"/>
          <c:yMode val="edge"/>
          <c:x val="0.520013779527559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1137357830267"/>
          <c:y val="0.13799759405074366"/>
          <c:w val="0.76657195975503056"/>
          <c:h val="0.71001968503937007"/>
        </c:manualLayout>
      </c:layout>
      <c:scatterChart>
        <c:scatterStyle val="lineMarker"/>
        <c:varyColors val="0"/>
        <c:ser>
          <c:idx val="0"/>
          <c:order val="0"/>
          <c:tx>
            <c:v>exp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Sheet1!$A$5:$A$35</c:f>
              <c:numCache>
                <c:formatCode>0.000</c:formatCode>
                <c:ptCount val="31"/>
                <c:pt idx="0">
                  <c:v>0</c:v>
                </c:pt>
                <c:pt idx="1">
                  <c:v>3.3333333299999997E-2</c:v>
                </c:pt>
                <c:pt idx="2">
                  <c:v>6.6666666599999994E-2</c:v>
                </c:pt>
                <c:pt idx="3">
                  <c:v>9.9999999899999997E-2</c:v>
                </c:pt>
                <c:pt idx="4">
                  <c:v>0.13333333319999999</c:v>
                </c:pt>
                <c:pt idx="5">
                  <c:v>0.1666666665</c:v>
                </c:pt>
                <c:pt idx="6">
                  <c:v>0.19999999979999999</c:v>
                </c:pt>
                <c:pt idx="7">
                  <c:v>0.23333333310000001</c:v>
                </c:pt>
                <c:pt idx="8">
                  <c:v>0.26666666639999997</c:v>
                </c:pt>
                <c:pt idx="9">
                  <c:v>0.29999999970000002</c:v>
                </c:pt>
                <c:pt idx="10">
                  <c:v>0.33333333300000001</c:v>
                </c:pt>
                <c:pt idx="11">
                  <c:v>0.3666666663</c:v>
                </c:pt>
                <c:pt idx="12">
                  <c:v>0.39999999959999999</c:v>
                </c:pt>
                <c:pt idx="13">
                  <c:v>0.43333333289999998</c:v>
                </c:pt>
                <c:pt idx="14">
                  <c:v>0.46666666620000002</c:v>
                </c:pt>
                <c:pt idx="15">
                  <c:v>0.49999999950000001</c:v>
                </c:pt>
                <c:pt idx="16">
                  <c:v>0.53333333279999995</c:v>
                </c:pt>
                <c:pt idx="17">
                  <c:v>0.56666666610000005</c:v>
                </c:pt>
                <c:pt idx="18">
                  <c:v>0.59999999940000004</c:v>
                </c:pt>
                <c:pt idx="19">
                  <c:v>0.63333333270000003</c:v>
                </c:pt>
                <c:pt idx="20">
                  <c:v>0.66666666600000002</c:v>
                </c:pt>
                <c:pt idx="21">
                  <c:v>0.69999999930000001</c:v>
                </c:pt>
                <c:pt idx="22">
                  <c:v>0.7333333326</c:v>
                </c:pt>
                <c:pt idx="23">
                  <c:v>0.76666666589999999</c:v>
                </c:pt>
                <c:pt idx="24">
                  <c:v>0.79999999919999998</c:v>
                </c:pt>
                <c:pt idx="25">
                  <c:v>0.83333333249999997</c:v>
                </c:pt>
                <c:pt idx="26">
                  <c:v>0.86666666579999996</c:v>
                </c:pt>
                <c:pt idx="27">
                  <c:v>0.89999999909999995</c:v>
                </c:pt>
                <c:pt idx="28">
                  <c:v>0.93333333240000005</c:v>
                </c:pt>
                <c:pt idx="29">
                  <c:v>0.96666666570000004</c:v>
                </c:pt>
                <c:pt idx="30">
                  <c:v>0.99999999900000003</c:v>
                </c:pt>
              </c:numCache>
            </c:numRef>
          </c:xVal>
          <c:yVal>
            <c:numRef>
              <c:f>Sheet1!$C$5:$C$35</c:f>
              <c:numCache>
                <c:formatCode>0.0</c:formatCode>
                <c:ptCount val="31"/>
                <c:pt idx="1">
                  <c:v>0.75000000075000006</c:v>
                </c:pt>
                <c:pt idx="2">
                  <c:v>1.0500000010499997</c:v>
                </c:pt>
                <c:pt idx="3">
                  <c:v>1.5000000015000001</c:v>
                </c:pt>
                <c:pt idx="4">
                  <c:v>1.65000000165</c:v>
                </c:pt>
                <c:pt idx="5">
                  <c:v>1.9500000019500003</c:v>
                </c:pt>
                <c:pt idx="6">
                  <c:v>2.4000000023999992</c:v>
                </c:pt>
                <c:pt idx="7">
                  <c:v>2.1000000020999998</c:v>
                </c:pt>
                <c:pt idx="8">
                  <c:v>3.0000000030000007</c:v>
                </c:pt>
                <c:pt idx="9">
                  <c:v>4.0500000040499975</c:v>
                </c:pt>
                <c:pt idx="10">
                  <c:v>3.6000000036000008</c:v>
                </c:pt>
                <c:pt idx="11">
                  <c:v>3.8111297185347297</c:v>
                </c:pt>
                <c:pt idx="12">
                  <c:v>4.3501064523156172</c:v>
                </c:pt>
                <c:pt idx="13">
                  <c:v>4.4509577645469873</c:v>
                </c:pt>
                <c:pt idx="14">
                  <c:v>4.0447862778122028</c:v>
                </c:pt>
                <c:pt idx="15">
                  <c:v>3.8461882722135647</c:v>
                </c:pt>
                <c:pt idx="16">
                  <c:v>3.9949258280058588</c:v>
                </c:pt>
                <c:pt idx="17">
                  <c:v>3.7287241324253002</c:v>
                </c:pt>
                <c:pt idx="18">
                  <c:v>3.6899360053011687</c:v>
                </c:pt>
                <c:pt idx="19">
                  <c:v>3.9526084333731597</c:v>
                </c:pt>
                <c:pt idx="20">
                  <c:v>3.9932572884734392</c:v>
                </c:pt>
                <c:pt idx="21">
                  <c:v>4.2379322241898123</c:v>
                </c:pt>
                <c:pt idx="22">
                  <c:v>4.4482467172400275</c:v>
                </c:pt>
                <c:pt idx="23">
                  <c:v>4.0617616370115437</c:v>
                </c:pt>
                <c:pt idx="24">
                  <c:v>4.0311661754663088</c:v>
                </c:pt>
                <c:pt idx="25">
                  <c:v>4.6071252548387651</c:v>
                </c:pt>
                <c:pt idx="26">
                  <c:v>4.5528894959681923</c:v>
                </c:pt>
                <c:pt idx="27">
                  <c:v>4.2167764374299024</c:v>
                </c:pt>
                <c:pt idx="28">
                  <c:v>4.5187885441320104</c:v>
                </c:pt>
                <c:pt idx="29">
                  <c:v>4.7484883162995608</c:v>
                </c:pt>
              </c:numCache>
            </c:numRef>
          </c:yVal>
          <c:smooth val="0"/>
        </c:ser>
        <c:ser>
          <c:idx val="1"/>
          <c:order val="1"/>
          <c:tx>
            <c:v>th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Sheet1!$A$5:$A$35</c:f>
              <c:numCache>
                <c:formatCode>0.000</c:formatCode>
                <c:ptCount val="31"/>
                <c:pt idx="0">
                  <c:v>0</c:v>
                </c:pt>
                <c:pt idx="1">
                  <c:v>3.3333333299999997E-2</c:v>
                </c:pt>
                <c:pt idx="2">
                  <c:v>6.6666666599999994E-2</c:v>
                </c:pt>
                <c:pt idx="3">
                  <c:v>9.9999999899999997E-2</c:v>
                </c:pt>
                <c:pt idx="4">
                  <c:v>0.13333333319999999</c:v>
                </c:pt>
                <c:pt idx="5">
                  <c:v>0.1666666665</c:v>
                </c:pt>
                <c:pt idx="6">
                  <c:v>0.19999999979999999</c:v>
                </c:pt>
                <c:pt idx="7">
                  <c:v>0.23333333310000001</c:v>
                </c:pt>
                <c:pt idx="8">
                  <c:v>0.26666666639999997</c:v>
                </c:pt>
                <c:pt idx="9">
                  <c:v>0.29999999970000002</c:v>
                </c:pt>
                <c:pt idx="10">
                  <c:v>0.33333333300000001</c:v>
                </c:pt>
                <c:pt idx="11">
                  <c:v>0.3666666663</c:v>
                </c:pt>
                <c:pt idx="12">
                  <c:v>0.39999999959999999</c:v>
                </c:pt>
                <c:pt idx="13">
                  <c:v>0.43333333289999998</c:v>
                </c:pt>
                <c:pt idx="14">
                  <c:v>0.46666666620000002</c:v>
                </c:pt>
                <c:pt idx="15">
                  <c:v>0.49999999950000001</c:v>
                </c:pt>
                <c:pt idx="16">
                  <c:v>0.53333333279999995</c:v>
                </c:pt>
                <c:pt idx="17">
                  <c:v>0.56666666610000005</c:v>
                </c:pt>
                <c:pt idx="18">
                  <c:v>0.59999999940000004</c:v>
                </c:pt>
                <c:pt idx="19">
                  <c:v>0.63333333270000003</c:v>
                </c:pt>
                <c:pt idx="20">
                  <c:v>0.66666666600000002</c:v>
                </c:pt>
                <c:pt idx="21">
                  <c:v>0.69999999930000001</c:v>
                </c:pt>
                <c:pt idx="22">
                  <c:v>0.7333333326</c:v>
                </c:pt>
                <c:pt idx="23">
                  <c:v>0.76666666589999999</c:v>
                </c:pt>
                <c:pt idx="24">
                  <c:v>0.79999999919999998</c:v>
                </c:pt>
                <c:pt idx="25">
                  <c:v>0.83333333249999997</c:v>
                </c:pt>
                <c:pt idx="26">
                  <c:v>0.86666666579999996</c:v>
                </c:pt>
                <c:pt idx="27">
                  <c:v>0.89999999909999995</c:v>
                </c:pt>
                <c:pt idx="28">
                  <c:v>0.93333333240000005</c:v>
                </c:pt>
                <c:pt idx="29">
                  <c:v>0.96666666570000004</c:v>
                </c:pt>
                <c:pt idx="30">
                  <c:v>0.99999999900000003</c:v>
                </c:pt>
              </c:numCache>
            </c:numRef>
          </c:xVal>
          <c:yVal>
            <c:numRef>
              <c:f>Sheet1!$D$5:$D$35</c:f>
              <c:numCache>
                <c:formatCode>0.0</c:formatCode>
                <c:ptCount val="31"/>
                <c:pt idx="1">
                  <c:v>0.6908322373573752</c:v>
                </c:pt>
                <c:pt idx="2">
                  <c:v>1.275609101343151</c:v>
                </c:pt>
                <c:pt idx="3">
                  <c:v>1.7706120299284558</c:v>
                </c:pt>
                <c:pt idx="4">
                  <c:v>2.1896229628130843</c:v>
                </c:pt>
                <c:pt idx="5">
                  <c:v>2.5443080600884049</c:v>
                </c:pt>
                <c:pt idx="6">
                  <c:v>2.8445425130730517</c:v>
                </c:pt>
                <c:pt idx="7">
                  <c:v>3.0986854907494434</c:v>
                </c:pt>
                <c:pt idx="8">
                  <c:v>3.3138128768976465</c:v>
                </c:pt>
                <c:pt idx="9">
                  <c:v>3.4959142778259373</c:v>
                </c:pt>
                <c:pt idx="10">
                  <c:v>3.6500597858144048</c:v>
                </c:pt>
                <c:pt idx="11">
                  <c:v>3.7805411413223693</c:v>
                </c:pt>
                <c:pt idx="12">
                  <c:v>3.8909912242172253</c:v>
                </c:pt>
                <c:pt idx="13">
                  <c:v>3.9844852009159566</c:v>
                </c:pt>
                <c:pt idx="14">
                  <c:v>4.0636261435919714</c:v>
                </c:pt>
                <c:pt idx="15">
                  <c:v>4.1306175052689991</c:v>
                </c:pt>
                <c:pt idx="16">
                  <c:v>4.1873244686635918</c:v>
                </c:pt>
                <c:pt idx="17">
                  <c:v>4.2353258768591555</c:v>
                </c:pt>
                <c:pt idx="18">
                  <c:v>4.2759581916724869</c:v>
                </c:pt>
                <c:pt idx="19">
                  <c:v>4.3103527036077063</c:v>
                </c:pt>
                <c:pt idx="20">
                  <c:v>4.3394670294022539</c:v>
                </c:pt>
                <c:pt idx="21">
                  <c:v>4.3641117741239581</c:v>
                </c:pt>
                <c:pt idx="22">
                  <c:v>4.3849731001489509</c:v>
                </c:pt>
                <c:pt idx="23">
                  <c:v>4.4026318313890362</c:v>
                </c:pt>
                <c:pt idx="24">
                  <c:v>4.4175796246710144</c:v>
                </c:pt>
                <c:pt idx="25">
                  <c:v>4.430232658513761</c:v>
                </c:pt>
                <c:pt idx="26">
                  <c:v>4.4409432204278527</c:v>
                </c:pt>
                <c:pt idx="27">
                  <c:v>4.450009515352952</c:v>
                </c:pt>
                <c:pt idx="28">
                  <c:v>4.4576839683207963</c:v>
                </c:pt>
                <c:pt idx="29">
                  <c:v>4.4641802525076928</c:v>
                </c:pt>
                <c:pt idx="30">
                  <c:v>4.4696792383525112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74504"/>
        <c:axId val="7873360"/>
      </c:scatterChart>
      <c:valAx>
        <c:axId val="29547450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t</a:t>
                </a:r>
                <a:r>
                  <a:rPr lang="en-US"/>
                  <a:t> (s)</a:t>
                </a:r>
              </a:p>
            </c:rich>
          </c:tx>
          <c:layout>
            <c:manualLayout>
              <c:xMode val="edge"/>
              <c:yMode val="edge"/>
              <c:x val="0.90283202099737536"/>
              <c:y val="0.78842592592592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73360"/>
        <c:crosses val="autoZero"/>
        <c:crossBetween val="midCat"/>
        <c:majorUnit val="0.2"/>
      </c:valAx>
      <c:valAx>
        <c:axId val="78733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v</a:t>
                </a:r>
                <a:r>
                  <a:rPr lang="en-US"/>
                  <a:t> (cm/s)</a:t>
                </a:r>
              </a:p>
            </c:rich>
          </c:tx>
          <c:layout>
            <c:manualLayout>
              <c:xMode val="edge"/>
              <c:yMode val="edge"/>
              <c:x val="6.9444444444444448E-2"/>
              <c:y val="2.339967920676581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5474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268430</xdr:colOff>
      <xdr:row>0</xdr:row>
      <xdr:rowOff>1</xdr:rowOff>
    </xdr:from>
    <xdr:to>
      <xdr:col>13</xdr:col>
      <xdr:colOff>112569</xdr:colOff>
      <xdr:row>9</xdr:row>
      <xdr:rowOff>25978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303069</xdr:colOff>
      <xdr:row>11</xdr:row>
      <xdr:rowOff>104775</xdr:rowOff>
    </xdr:from>
    <xdr:to>
      <xdr:col>13</xdr:col>
      <xdr:colOff>164524</xdr:colOff>
      <xdr:row>22</xdr:row>
      <xdr:rowOff>86592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47624</xdr:colOff>
      <xdr:row>22</xdr:row>
      <xdr:rowOff>70138</xdr:rowOff>
    </xdr:from>
    <xdr:to>
      <xdr:col>12</xdr:col>
      <xdr:colOff>376669</xdr:colOff>
      <xdr:row>39</xdr:row>
      <xdr:rowOff>16452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10" zoomScaleNormal="110" workbookViewId="0">
      <selection activeCell="E11" sqref="E11"/>
    </sheetView>
  </sheetViews>
  <sheetFormatPr defaultRowHeight="12.75" x14ac:dyDescent="0.25"/>
  <cols>
    <col min="1" max="4" width="9.140625" style="1"/>
    <col min="5" max="5" width="11.28515625" style="1" customWidth="1"/>
    <col min="6" max="16384" width="9.140625" style="1"/>
  </cols>
  <sheetData>
    <row r="1" spans="1:8" ht="15.75" x14ac:dyDescent="0.25">
      <c r="A1" s="2" t="s">
        <v>0</v>
      </c>
      <c r="B1" s="2" t="s">
        <v>1</v>
      </c>
      <c r="C1" s="1" t="s">
        <v>9</v>
      </c>
      <c r="D1" s="1" t="s">
        <v>10</v>
      </c>
      <c r="E1" s="1" t="s">
        <v>5</v>
      </c>
      <c r="F1" s="1" t="s">
        <v>6</v>
      </c>
    </row>
    <row r="2" spans="1:8" x14ac:dyDescent="0.25">
      <c r="A2" s="3">
        <v>0.1</v>
      </c>
      <c r="B2" s="3">
        <v>980</v>
      </c>
      <c r="C2" s="1">
        <v>4.5</v>
      </c>
      <c r="D2" s="1">
        <v>5</v>
      </c>
      <c r="E2" s="7">
        <f>A2*B2/C2</f>
        <v>21.777777777777779</v>
      </c>
      <c r="F2" s="5">
        <f>E2*A2/B2</f>
        <v>2.2222222222222227E-3</v>
      </c>
    </row>
    <row r="3" spans="1:8" x14ac:dyDescent="0.25">
      <c r="A3" s="3"/>
      <c r="B3" s="3"/>
    </row>
    <row r="4" spans="1:8" ht="14.25" x14ac:dyDescent="0.25">
      <c r="A4" s="2" t="s">
        <v>2</v>
      </c>
      <c r="B4" s="2" t="s">
        <v>3</v>
      </c>
      <c r="C4" s="2" t="s">
        <v>4</v>
      </c>
      <c r="D4" s="15" t="s">
        <v>8</v>
      </c>
      <c r="F4" s="2" t="s">
        <v>2</v>
      </c>
      <c r="G4" s="2" t="s">
        <v>3</v>
      </c>
      <c r="H4" s="2" t="s">
        <v>4</v>
      </c>
    </row>
    <row r="5" spans="1:8" x14ac:dyDescent="0.25">
      <c r="A5" s="10">
        <v>0</v>
      </c>
      <c r="B5" s="11">
        <v>0</v>
      </c>
      <c r="C5" s="12"/>
      <c r="D5" s="16"/>
      <c r="E5" s="21" t="s">
        <v>11</v>
      </c>
      <c r="F5" s="10">
        <f>A5</f>
        <v>0</v>
      </c>
      <c r="G5" s="11">
        <f>B5</f>
        <v>0</v>
      </c>
      <c r="H5" s="11">
        <f>C5</f>
        <v>0</v>
      </c>
    </row>
    <row r="6" spans="1:8" x14ac:dyDescent="0.25">
      <c r="A6" s="10">
        <v>3.3333333299999997E-2</v>
      </c>
      <c r="B6" s="11">
        <v>0.02</v>
      </c>
      <c r="C6" s="13">
        <f>(B7-B5)/(A7-A5)</f>
        <v>0.75000000075000006</v>
      </c>
      <c r="D6" s="20">
        <f>$C$2*(1-EXP(-$D$2*A6))</f>
        <v>0.6908322373573752</v>
      </c>
      <c r="E6" s="21" t="s">
        <v>15</v>
      </c>
      <c r="F6" s="10">
        <f t="shared" ref="F6:F20" si="0">A6</f>
        <v>3.3333333299999997E-2</v>
      </c>
      <c r="G6" s="11">
        <f t="shared" ref="G6:H20" si="1">B6</f>
        <v>0.02</v>
      </c>
      <c r="H6" s="11">
        <f t="shared" si="1"/>
        <v>0.75000000075000006</v>
      </c>
    </row>
    <row r="7" spans="1:8" x14ac:dyDescent="0.25">
      <c r="A7" s="10">
        <v>6.6666666599999994E-2</v>
      </c>
      <c r="B7" s="11">
        <v>0.05</v>
      </c>
      <c r="C7" s="13">
        <f t="shared" ref="C7:C34" si="2">(B8-B6)/(A8-A6)</f>
        <v>1.0500000010499997</v>
      </c>
      <c r="D7" s="20">
        <f t="shared" ref="D7:D35" si="3">$C$2*(1-EXP(-$D$2*A7))</f>
        <v>1.275609101343151</v>
      </c>
      <c r="E7" s="14">
        <f>SLOPE(B8:B11,A8:A11)</f>
        <v>1.8600000018600003</v>
      </c>
      <c r="F7" s="10">
        <f t="shared" si="0"/>
        <v>6.6666666599999994E-2</v>
      </c>
      <c r="G7" s="11">
        <f t="shared" si="1"/>
        <v>0.05</v>
      </c>
      <c r="H7" s="11">
        <f t="shared" si="1"/>
        <v>1.0500000010499997</v>
      </c>
    </row>
    <row r="8" spans="1:8" x14ac:dyDescent="0.25">
      <c r="A8" s="10">
        <v>9.9999999899999997E-2</v>
      </c>
      <c r="B8" s="11">
        <v>0.09</v>
      </c>
      <c r="C8" s="13">
        <f t="shared" si="2"/>
        <v>1.5000000015000001</v>
      </c>
      <c r="D8" s="20">
        <f t="shared" si="3"/>
        <v>1.7706120299284558</v>
      </c>
      <c r="F8" s="10">
        <f t="shared" si="0"/>
        <v>9.9999999899999997E-2</v>
      </c>
      <c r="G8" s="11">
        <f t="shared" si="1"/>
        <v>0.09</v>
      </c>
      <c r="H8" s="11">
        <f t="shared" si="1"/>
        <v>1.5000000015000001</v>
      </c>
    </row>
    <row r="9" spans="1:8" x14ac:dyDescent="0.25">
      <c r="A9" s="10">
        <v>0.13333333319999999</v>
      </c>
      <c r="B9" s="11">
        <v>0.15</v>
      </c>
      <c r="C9" s="13">
        <f t="shared" si="2"/>
        <v>1.65000000165</v>
      </c>
      <c r="D9" s="20">
        <f t="shared" si="3"/>
        <v>2.1896229628130843</v>
      </c>
      <c r="E9" s="21" t="s">
        <v>7</v>
      </c>
      <c r="F9" s="10">
        <f t="shared" si="0"/>
        <v>0.13333333319999999</v>
      </c>
      <c r="G9" s="11">
        <f t="shared" si="1"/>
        <v>0.15</v>
      </c>
      <c r="H9" s="11">
        <f t="shared" si="1"/>
        <v>1.65000000165</v>
      </c>
    </row>
    <row r="10" spans="1:8" x14ac:dyDescent="0.25">
      <c r="A10" s="10">
        <v>0.1666666665</v>
      </c>
      <c r="B10" s="11">
        <v>0.2</v>
      </c>
      <c r="C10" s="13">
        <f t="shared" si="2"/>
        <v>1.9500000019500003</v>
      </c>
      <c r="D10" s="20">
        <f t="shared" si="3"/>
        <v>2.5443080600884049</v>
      </c>
      <c r="E10" s="21" t="s">
        <v>14</v>
      </c>
      <c r="F10" s="10">
        <f t="shared" si="0"/>
        <v>0.1666666665</v>
      </c>
      <c r="G10" s="11">
        <f t="shared" si="1"/>
        <v>0.2</v>
      </c>
      <c r="H10" s="11">
        <f t="shared" si="1"/>
        <v>1.9500000019500003</v>
      </c>
    </row>
    <row r="11" spans="1:8" x14ac:dyDescent="0.25">
      <c r="A11" s="10">
        <v>0.19999999979999999</v>
      </c>
      <c r="B11" s="11">
        <v>0.28000000000000003</v>
      </c>
      <c r="C11" s="13">
        <f t="shared" si="2"/>
        <v>2.4000000023999992</v>
      </c>
      <c r="D11" s="20">
        <f t="shared" si="3"/>
        <v>2.8445425130730517</v>
      </c>
      <c r="E11" s="14">
        <f>SLOPE(C6:C17,A6:A17)</f>
        <v>9.8602802672869601</v>
      </c>
      <c r="F11" s="10">
        <f t="shared" si="0"/>
        <v>0.19999999979999999</v>
      </c>
      <c r="G11" s="11">
        <f t="shared" si="1"/>
        <v>0.28000000000000003</v>
      </c>
      <c r="H11" s="11">
        <f t="shared" si="1"/>
        <v>2.4000000023999992</v>
      </c>
    </row>
    <row r="12" spans="1:8" x14ac:dyDescent="0.25">
      <c r="A12" s="10">
        <v>0.23333333310000001</v>
      </c>
      <c r="B12" s="11">
        <v>0.36</v>
      </c>
      <c r="C12" s="13">
        <f t="shared" si="2"/>
        <v>2.1000000020999998</v>
      </c>
      <c r="D12" s="20">
        <f t="shared" si="3"/>
        <v>3.0986854907494434</v>
      </c>
      <c r="F12" s="10">
        <f t="shared" si="0"/>
        <v>0.23333333310000001</v>
      </c>
      <c r="G12" s="11">
        <f t="shared" si="1"/>
        <v>0.36</v>
      </c>
      <c r="H12" s="11">
        <f t="shared" si="1"/>
        <v>2.1000000020999998</v>
      </c>
    </row>
    <row r="13" spans="1:8" x14ac:dyDescent="0.25">
      <c r="A13" s="10">
        <v>0.26666666639999997</v>
      </c>
      <c r="B13" s="11">
        <v>0.42</v>
      </c>
      <c r="C13" s="13">
        <f t="shared" si="2"/>
        <v>3.0000000030000007</v>
      </c>
      <c r="D13" s="20">
        <f t="shared" si="3"/>
        <v>3.3138128768976465</v>
      </c>
      <c r="E13" s="21" t="s">
        <v>12</v>
      </c>
      <c r="F13" s="10">
        <f t="shared" si="0"/>
        <v>0.26666666639999997</v>
      </c>
      <c r="G13" s="11">
        <f t="shared" si="1"/>
        <v>0.42</v>
      </c>
      <c r="H13" s="11">
        <f t="shared" si="1"/>
        <v>3.0000000030000007</v>
      </c>
    </row>
    <row r="14" spans="1:8" x14ac:dyDescent="0.25">
      <c r="A14" s="10">
        <v>0.29999999970000002</v>
      </c>
      <c r="B14" s="11">
        <v>0.56000000000000005</v>
      </c>
      <c r="C14" s="13">
        <f t="shared" si="2"/>
        <v>4.0500000040499975</v>
      </c>
      <c r="D14" s="20">
        <f t="shared" si="3"/>
        <v>3.4959142778259373</v>
      </c>
      <c r="E14" s="21" t="s">
        <v>14</v>
      </c>
      <c r="F14" s="10">
        <f t="shared" si="0"/>
        <v>0.29999999970000002</v>
      </c>
      <c r="G14" s="11">
        <f t="shared" si="1"/>
        <v>0.56000000000000005</v>
      </c>
      <c r="H14" s="11">
        <f t="shared" si="1"/>
        <v>4.0500000040499975</v>
      </c>
    </row>
    <row r="15" spans="1:8" x14ac:dyDescent="0.25">
      <c r="A15" s="10">
        <v>0.33333333300000001</v>
      </c>
      <c r="B15" s="11">
        <v>0.69</v>
      </c>
      <c r="C15" s="13">
        <f t="shared" si="2"/>
        <v>3.6000000036000008</v>
      </c>
      <c r="D15" s="20">
        <f t="shared" si="3"/>
        <v>3.6500597858144048</v>
      </c>
      <c r="E15" s="14">
        <f>0.5*(C17-C5)*(A17-A5)</f>
        <v>0.8700212895931021</v>
      </c>
      <c r="F15" s="10">
        <f t="shared" si="0"/>
        <v>0.33333333300000001</v>
      </c>
      <c r="G15" s="11">
        <f t="shared" si="1"/>
        <v>0.69</v>
      </c>
      <c r="H15" s="11">
        <f t="shared" si="1"/>
        <v>3.6000000036000008</v>
      </c>
    </row>
    <row r="16" spans="1:8" x14ac:dyDescent="0.25">
      <c r="A16" s="10">
        <v>0.3666666663</v>
      </c>
      <c r="B16" s="11">
        <v>0.8</v>
      </c>
      <c r="C16" s="13">
        <f t="shared" si="2"/>
        <v>3.8111297185347297</v>
      </c>
      <c r="D16" s="20">
        <f t="shared" si="3"/>
        <v>3.7805411413223693</v>
      </c>
      <c r="F16" s="10">
        <f t="shared" si="0"/>
        <v>0.3666666663</v>
      </c>
      <c r="G16" s="11">
        <f t="shared" si="1"/>
        <v>0.8</v>
      </c>
      <c r="H16" s="11">
        <f t="shared" si="1"/>
        <v>3.8111297185347297</v>
      </c>
    </row>
    <row r="17" spans="1:10" x14ac:dyDescent="0.25">
      <c r="A17" s="10">
        <v>0.39999999959999999</v>
      </c>
      <c r="B17" s="11">
        <v>0.94407531431490654</v>
      </c>
      <c r="C17" s="13">
        <f t="shared" si="2"/>
        <v>4.3501064523156172</v>
      </c>
      <c r="D17" s="20">
        <f t="shared" si="3"/>
        <v>3.8909912242172253</v>
      </c>
      <c r="E17" s="6"/>
      <c r="F17" s="10">
        <f t="shared" si="0"/>
        <v>0.39999999959999999</v>
      </c>
      <c r="G17" s="11">
        <f t="shared" si="1"/>
        <v>0.94407531431490654</v>
      </c>
      <c r="H17" s="11">
        <f t="shared" si="1"/>
        <v>4.3501064523156172</v>
      </c>
    </row>
    <row r="18" spans="1:10" x14ac:dyDescent="0.25">
      <c r="A18" s="4">
        <v>0.43333333289999998</v>
      </c>
      <c r="B18" s="8">
        <v>1.090007096531034</v>
      </c>
      <c r="C18" s="9">
        <f t="shared" si="2"/>
        <v>4.4509577645469873</v>
      </c>
      <c r="D18" s="20">
        <f t="shared" si="3"/>
        <v>3.9844852009159566</v>
      </c>
      <c r="E18" s="22" t="s">
        <v>13</v>
      </c>
      <c r="F18" s="10">
        <f t="shared" si="0"/>
        <v>0.43333333289999998</v>
      </c>
      <c r="G18" s="11">
        <f t="shared" si="1"/>
        <v>1.090007096531034</v>
      </c>
      <c r="H18" s="11">
        <f t="shared" si="1"/>
        <v>4.4509577645469873</v>
      </c>
    </row>
    <row r="19" spans="1:10" x14ac:dyDescent="0.25">
      <c r="A19" s="4">
        <v>0.46666666620000002</v>
      </c>
      <c r="B19" s="8">
        <v>1.240805831654642</v>
      </c>
      <c r="C19" s="9">
        <f t="shared" si="2"/>
        <v>4.0447862778122028</v>
      </c>
      <c r="D19" s="20">
        <f t="shared" si="3"/>
        <v>4.0636261435919714</v>
      </c>
      <c r="E19" s="22" t="s">
        <v>16</v>
      </c>
      <c r="F19" s="10">
        <f t="shared" si="0"/>
        <v>0.46666666620000002</v>
      </c>
      <c r="G19" s="11">
        <f t="shared" si="1"/>
        <v>1.240805831654642</v>
      </c>
      <c r="H19" s="11">
        <f t="shared" si="1"/>
        <v>4.0447862778122028</v>
      </c>
      <c r="J19" s="1">
        <f>SLOPE(B5:B20,A5:A20)</f>
        <v>2.7922996097298949</v>
      </c>
    </row>
    <row r="20" spans="1:10" x14ac:dyDescent="0.25">
      <c r="A20" s="4">
        <v>0.49999999950000001</v>
      </c>
      <c r="B20" s="8">
        <v>1.3596595147821953</v>
      </c>
      <c r="C20" s="9">
        <f t="shared" si="2"/>
        <v>3.8461882722135647</v>
      </c>
      <c r="D20" s="20">
        <f t="shared" si="3"/>
        <v>4.1306175052689991</v>
      </c>
      <c r="E20" s="6">
        <f>SLOPE(B20:B23,A20:A23)</f>
        <v>3.8615728544633359</v>
      </c>
      <c r="F20" s="10">
        <f t="shared" si="0"/>
        <v>0.49999999950000001</v>
      </c>
      <c r="G20" s="11">
        <f t="shared" si="1"/>
        <v>1.3596595147821953</v>
      </c>
      <c r="H20" s="11">
        <f t="shared" si="1"/>
        <v>3.8461882722135647</v>
      </c>
    </row>
    <row r="21" spans="1:10" x14ac:dyDescent="0.25">
      <c r="A21" s="4">
        <v>0.53333333279999995</v>
      </c>
      <c r="B21" s="8">
        <v>1.4972183828791334</v>
      </c>
      <c r="C21" s="9">
        <f t="shared" si="2"/>
        <v>3.9949258280058588</v>
      </c>
      <c r="D21" s="20">
        <f t="shared" si="3"/>
        <v>4.1873244686635918</v>
      </c>
      <c r="E21" s="6"/>
    </row>
    <row r="22" spans="1:10" x14ac:dyDescent="0.25">
      <c r="A22" s="4">
        <v>0.56666666610000005</v>
      </c>
      <c r="B22" s="8">
        <v>1.625987903049591</v>
      </c>
      <c r="C22" s="9">
        <f t="shared" si="2"/>
        <v>3.7287241324253002</v>
      </c>
      <c r="D22" s="20">
        <f t="shared" si="3"/>
        <v>4.2353258768591555</v>
      </c>
      <c r="E22" s="18"/>
      <c r="F22" s="15"/>
      <c r="G22" s="15"/>
      <c r="H22" s="15"/>
    </row>
    <row r="23" spans="1:10" x14ac:dyDescent="0.25">
      <c r="A23" s="4">
        <v>0.59999999940000004</v>
      </c>
      <c r="B23" s="8">
        <v>1.7457999914589055</v>
      </c>
      <c r="C23" s="9">
        <f t="shared" si="2"/>
        <v>3.6899360053011687</v>
      </c>
      <c r="D23" s="20">
        <f t="shared" si="3"/>
        <v>4.2759581916724869</v>
      </c>
      <c r="E23" s="18"/>
      <c r="F23" s="19"/>
      <c r="G23" s="18"/>
      <c r="H23" s="17"/>
    </row>
    <row r="24" spans="1:10" x14ac:dyDescent="0.25">
      <c r="A24" s="4">
        <v>0.63333333270000003</v>
      </c>
      <c r="B24" s="8">
        <v>1.8719836364903397</v>
      </c>
      <c r="C24" s="9">
        <f t="shared" si="2"/>
        <v>3.9526084333731597</v>
      </c>
      <c r="D24" s="20">
        <f t="shared" si="3"/>
        <v>4.3103527036077063</v>
      </c>
      <c r="E24" s="23" t="s">
        <v>17</v>
      </c>
      <c r="F24" s="19"/>
      <c r="G24" s="18"/>
      <c r="H24" s="17"/>
    </row>
    <row r="25" spans="1:10" x14ac:dyDescent="0.25">
      <c r="A25" s="4">
        <v>0.66666666600000002</v>
      </c>
      <c r="B25" s="8">
        <v>2.0093072200869422</v>
      </c>
      <c r="C25" s="9">
        <f t="shared" si="2"/>
        <v>3.9932572884734392</v>
      </c>
      <c r="D25" s="20">
        <f t="shared" si="3"/>
        <v>4.3394670294022539</v>
      </c>
      <c r="E25" s="23" t="s">
        <v>18</v>
      </c>
      <c r="F25" s="19"/>
      <c r="G25" s="18"/>
      <c r="H25" s="17"/>
    </row>
    <row r="26" spans="1:10" x14ac:dyDescent="0.25">
      <c r="A26" s="4">
        <v>0.69999999930000001</v>
      </c>
      <c r="B26" s="8">
        <v>2.1382007887890184</v>
      </c>
      <c r="C26" s="9">
        <f t="shared" si="2"/>
        <v>4.2379322241898123</v>
      </c>
      <c r="D26" s="20">
        <f t="shared" si="3"/>
        <v>4.3641117741239581</v>
      </c>
      <c r="E26" s="24">
        <f>SLOPE(B26:B35,A26:A35)</f>
        <v>4.3924342316705918</v>
      </c>
      <c r="F26" s="19"/>
      <c r="G26" s="18"/>
      <c r="H26" s="17"/>
    </row>
    <row r="27" spans="1:10" x14ac:dyDescent="0.25">
      <c r="A27" s="4">
        <v>0.7333333326</v>
      </c>
      <c r="B27" s="8">
        <v>2.2918360347504008</v>
      </c>
      <c r="C27" s="9">
        <f t="shared" si="2"/>
        <v>4.4482467172400275</v>
      </c>
      <c r="D27" s="20">
        <f t="shared" si="3"/>
        <v>4.3849731001489509</v>
      </c>
      <c r="E27" s="18"/>
      <c r="F27" s="19"/>
      <c r="G27" s="18"/>
      <c r="H27" s="17"/>
    </row>
    <row r="28" spans="1:10" x14ac:dyDescent="0.25">
      <c r="A28" s="4">
        <v>0.76666666589999999</v>
      </c>
      <c r="B28" s="8">
        <v>2.4347505696418037</v>
      </c>
      <c r="C28" s="9">
        <f t="shared" si="2"/>
        <v>4.0617616370115437</v>
      </c>
      <c r="D28" s="20">
        <f t="shared" si="3"/>
        <v>4.4026318313890362</v>
      </c>
      <c r="E28" s="18"/>
      <c r="F28" s="19"/>
      <c r="G28" s="18"/>
      <c r="H28" s="17"/>
    </row>
    <row r="29" spans="1:10" x14ac:dyDescent="0.25">
      <c r="A29" s="4">
        <v>0.79999999919999998</v>
      </c>
      <c r="B29" s="8">
        <v>2.5626201436137195</v>
      </c>
      <c r="C29" s="9">
        <f t="shared" si="2"/>
        <v>4.0311661754663088</v>
      </c>
      <c r="D29" s="20">
        <f t="shared" si="3"/>
        <v>4.4175796246710144</v>
      </c>
      <c r="E29" s="18"/>
      <c r="F29" s="19"/>
      <c r="G29" s="18"/>
      <c r="H29" s="17"/>
    </row>
    <row r="30" spans="1:10" x14ac:dyDescent="0.25">
      <c r="A30" s="4">
        <v>0.83333333249999997</v>
      </c>
      <c r="B30" s="8">
        <v>2.7034949810708131</v>
      </c>
      <c r="C30" s="9">
        <f t="shared" si="2"/>
        <v>4.6071252548387651</v>
      </c>
      <c r="D30" s="20">
        <f t="shared" si="3"/>
        <v>4.430232658513761</v>
      </c>
      <c r="E30" s="18"/>
      <c r="F30" s="19"/>
      <c r="G30" s="18"/>
      <c r="H30" s="17"/>
    </row>
    <row r="31" spans="1:10" x14ac:dyDescent="0.25">
      <c r="A31" s="4">
        <v>0.86666666579999996</v>
      </c>
      <c r="B31" s="8">
        <v>2.8697618269624954</v>
      </c>
      <c r="C31" s="9">
        <f t="shared" si="2"/>
        <v>4.5528894959681923</v>
      </c>
      <c r="D31" s="20">
        <f t="shared" si="3"/>
        <v>4.4409432204278527</v>
      </c>
      <c r="E31" s="18"/>
      <c r="F31" s="19"/>
      <c r="G31" s="18"/>
      <c r="H31" s="17"/>
    </row>
    <row r="32" spans="1:10" x14ac:dyDescent="0.25">
      <c r="A32" s="4">
        <v>0.89999999909999995</v>
      </c>
      <c r="B32" s="8">
        <v>3.0070209471651665</v>
      </c>
      <c r="C32" s="9">
        <f t="shared" si="2"/>
        <v>4.2167764374299024</v>
      </c>
      <c r="D32" s="20">
        <f t="shared" si="3"/>
        <v>4.450009515352952</v>
      </c>
      <c r="E32" s="18"/>
      <c r="F32" s="19"/>
      <c r="G32" s="18"/>
      <c r="H32" s="17"/>
    </row>
    <row r="33" spans="1:8" x14ac:dyDescent="0.25">
      <c r="A33" s="4">
        <v>0.93333333240000005</v>
      </c>
      <c r="B33" s="8">
        <v>3.1508802558433708</v>
      </c>
      <c r="C33" s="9">
        <f t="shared" si="2"/>
        <v>4.5187885441320104</v>
      </c>
      <c r="D33" s="20">
        <f t="shared" si="3"/>
        <v>4.4576839683207963</v>
      </c>
      <c r="E33" s="18"/>
      <c r="F33" s="19"/>
      <c r="G33" s="18"/>
      <c r="H33" s="17"/>
    </row>
    <row r="34" spans="1:8" x14ac:dyDescent="0.25">
      <c r="A34" s="4">
        <v>0.96666666570000004</v>
      </c>
      <c r="B34" s="8">
        <v>3.3082735164727151</v>
      </c>
      <c r="C34" s="9">
        <f t="shared" si="2"/>
        <v>4.7484883162995608</v>
      </c>
      <c r="D34" s="20">
        <f t="shared" si="3"/>
        <v>4.4641802525076928</v>
      </c>
      <c r="E34" s="18"/>
      <c r="F34" s="19"/>
      <c r="G34" s="18"/>
      <c r="H34" s="17"/>
    </row>
    <row r="35" spans="1:8" x14ac:dyDescent="0.25">
      <c r="A35" s="4">
        <v>0.99999999900000003</v>
      </c>
      <c r="B35" s="8">
        <v>3.4674461432801089</v>
      </c>
      <c r="C35" s="9"/>
      <c r="D35" s="20">
        <f t="shared" si="3"/>
        <v>4.4696792383525112</v>
      </c>
      <c r="E35" s="18"/>
      <c r="F35" s="19"/>
      <c r="G35" s="18"/>
      <c r="H35" s="17"/>
    </row>
    <row r="36" spans="1:8" x14ac:dyDescent="0.25">
      <c r="E36" s="15"/>
      <c r="F36" s="15"/>
      <c r="G36" s="15"/>
      <c r="H36" s="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Allan Hancock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 Podium</dc:creator>
  <cp:lastModifiedBy>AHC Podium</cp:lastModifiedBy>
  <dcterms:created xsi:type="dcterms:W3CDTF">2019-02-07T18:56:14Z</dcterms:created>
  <dcterms:modified xsi:type="dcterms:W3CDTF">2019-02-08T03:19:06Z</dcterms:modified>
</cp:coreProperties>
</file>